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MED VAC SIZING" sheetId="1" r:id="rId3"/>
  </sheets>
  <definedNames/>
  <calcPr/>
</workbook>
</file>

<file path=xl/sharedStrings.xml><?xml version="1.0" encoding="utf-8"?>
<sst xmlns="http://schemas.openxmlformats.org/spreadsheetml/2006/main" count="63" uniqueCount="41">
  <si>
    <t>Medical Vacuum System Sizing Worksheet</t>
  </si>
  <si>
    <t>Date:</t>
  </si>
  <si>
    <t>Quantity</t>
  </si>
  <si>
    <t>Application Description</t>
  </si>
  <si>
    <t>Unit</t>
  </si>
  <si>
    <t>Unit
SCFM</t>
  </si>
  <si>
    <t>S.U.F. %</t>
  </si>
  <si>
    <t>SCFM</t>
  </si>
  <si>
    <t>Cumulative
SCFM</t>
  </si>
  <si>
    <t>Anesthetizing Locations:</t>
  </si>
  <si>
    <t>Specialized Surgeries (Open
       Heart, Organ Transplant, etc.)</t>
  </si>
  <si>
    <t>Room</t>
  </si>
  <si>
    <t>Major Operating Rooms</t>
  </si>
  <si>
    <t>Endoscopy/Cystoscopy</t>
  </si>
  <si>
    <t>Delivery Room</t>
  </si>
  <si>
    <t>Emergency Operating Room</t>
  </si>
  <si>
    <t>Minor Operating Room</t>
  </si>
  <si>
    <t>Cardiac Catherization</t>
  </si>
  <si>
    <t>Radiology</t>
  </si>
  <si>
    <t>Waste Anesthetic Gas Evacuation</t>
  </si>
  <si>
    <t>Acute Care (Non-Anesthetizing):</t>
  </si>
  <si>
    <t>Post-Operative Recovery Room</t>
  </si>
  <si>
    <t>Bed</t>
  </si>
  <si>
    <t>O. B. Recovery Room</t>
  </si>
  <si>
    <t>Intensive Care Units</t>
  </si>
  <si>
    <t>Cardiac Intensive Care Units</t>
  </si>
  <si>
    <t>Neonatal Intensive Care Units</t>
  </si>
  <si>
    <t>Emergency Room</t>
  </si>
  <si>
    <t>Subacute Patient Care Areas:</t>
  </si>
  <si>
    <t>Normal Nursery</t>
  </si>
  <si>
    <t>Outlet</t>
  </si>
  <si>
    <t>Premature Nursery</t>
  </si>
  <si>
    <t>L. D. R. P. Rooms</t>
  </si>
  <si>
    <t>Surgical Patient Rooms</t>
  </si>
  <si>
    <t>Medical Patient Rooms</t>
  </si>
  <si>
    <t>Observation/ Examination</t>
  </si>
  <si>
    <t>Other Areas:</t>
  </si>
  <si>
    <t>Autopsy</t>
  </si>
  <si>
    <t>Central Supply</t>
  </si>
  <si>
    <t>All Others</t>
  </si>
  <si>
    <t>Estimated Peak Calculated SCFM Demand: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</si>
</sst>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3">
    <font>
      <sz val="11.0"/>
      <color rgb="FF000000"/>
      <name val="Calibri"/>
    </font>
    <font>
      <b/>
      <sz val="18.0"/>
      <name val="Calibri"/>
    </font>
    <font>
      <b/>
      <sz val="14.0"/>
      <color rgb="FF000000"/>
      <name val="Calibri"/>
    </font>
    <font/>
    <font>
      <b/>
      <sz val="12.0"/>
      <name val="Calibri"/>
    </font>
    <font>
      <u/>
      <sz val="12.0"/>
      <color rgb="FF0000FF"/>
      <name val="Calibri"/>
    </font>
    <font>
      <b/>
      <sz val="11.0"/>
      <name val="Calibri"/>
    </font>
    <font>
      <b/>
      <sz val="11.0"/>
      <color rgb="FF000000"/>
      <name val="Calibri"/>
    </font>
    <font>
      <sz val="14.0"/>
      <name val="Calibri"/>
    </font>
    <font>
      <b/>
      <sz val="10.0"/>
      <name val="Calibri"/>
    </font>
    <font>
      <sz val="12.0"/>
      <name val="Calibri"/>
    </font>
    <font>
      <sz val="8.0"/>
      <name val="Calibri"/>
    </font>
    <font>
      <sz val="10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2">
    <border/>
    <border>
      <left/>
      <top/>
      <bottom/>
    </border>
    <border>
      <top/>
      <bottom/>
    </border>
    <border>
      <right/>
      <top/>
      <bottom/>
    </border>
    <border>
      <bottom style="thick">
        <color rgb="FFD14143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top style="thick">
        <color rgb="FF000000"/>
      </top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center" wrapText="1"/>
    </xf>
    <xf borderId="1" fillId="2" fontId="2" numFmtId="0" xfId="0" applyAlignment="1" applyBorder="1" applyFill="1" applyFont="1">
      <alignment horizontal="right" shrinkToFit="0" vertical="center" wrapText="1"/>
    </xf>
    <xf borderId="2" fillId="0" fontId="3" numFmtId="0" xfId="0" applyBorder="1" applyFont="1"/>
    <xf borderId="3" fillId="0" fontId="3" numFmtId="0" xfId="0" applyBorder="1" applyFont="1"/>
    <xf borderId="0" fillId="0" fontId="0" numFmtId="0" xfId="0" applyAlignment="1" applyFont="1">
      <alignment shrinkToFit="0" wrapText="0"/>
    </xf>
    <xf borderId="4" fillId="0" fontId="4" numFmtId="0" xfId="0" applyAlignment="1" applyBorder="1" applyFont="1">
      <alignment horizontal="left" shrinkToFit="0" wrapText="0"/>
    </xf>
    <xf borderId="4" fillId="0" fontId="5" numFmtId="0" xfId="0" applyAlignment="1" applyBorder="1" applyFont="1">
      <alignment horizontal="right" shrinkToFit="0" wrapText="0"/>
    </xf>
    <xf borderId="4" fillId="0" fontId="3" numFmtId="0" xfId="0" applyBorder="1" applyFont="1"/>
    <xf borderId="0" fillId="0" fontId="6" numFmtId="0" xfId="0" applyAlignment="1" applyFont="1">
      <alignment horizontal="center" shrinkToFit="0" vertical="center" wrapText="0"/>
    </xf>
    <xf borderId="0" fillId="0" fontId="6" numFmtId="0" xfId="0" applyAlignment="1" applyFont="1">
      <alignment horizontal="left" shrinkToFit="0" vertical="center" wrapText="0"/>
    </xf>
    <xf borderId="0" fillId="0" fontId="6" numFmtId="164" xfId="0" applyAlignment="1" applyFont="1" applyNumberFormat="1">
      <alignment horizontal="center" shrinkToFit="0" vertical="center" wrapText="1"/>
    </xf>
    <xf borderId="0" fillId="0" fontId="6" numFmtId="9" xfId="0" applyAlignment="1" applyFont="1" applyNumberFormat="1">
      <alignment horizontal="center" shrinkToFit="0" vertical="center" wrapText="0"/>
    </xf>
    <xf borderId="0" fillId="0" fontId="7" numFmtId="0" xfId="0" applyAlignment="1" applyFont="1">
      <alignment horizontal="center" shrinkToFit="0" vertical="center" wrapText="0"/>
    </xf>
    <xf borderId="0" fillId="0" fontId="7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 shrinkToFit="0" wrapText="0"/>
    </xf>
    <xf borderId="0" fillId="0" fontId="9" numFmtId="0" xfId="0" applyAlignment="1" applyFont="1">
      <alignment shrinkToFit="0" wrapText="0"/>
    </xf>
    <xf borderId="0" fillId="0" fontId="10" numFmtId="0" xfId="0" applyAlignment="1" applyFont="1">
      <alignment horizontal="center" shrinkToFit="0" wrapText="0"/>
    </xf>
    <xf borderId="5" fillId="0" fontId="8" numFmtId="0" xfId="0" applyAlignment="1" applyBorder="1" applyFont="1">
      <alignment horizontal="center" shrinkToFit="0" vertical="center" wrapText="0"/>
    </xf>
    <xf borderId="6" fillId="0" fontId="11" numFmtId="0" xfId="0" applyAlignment="1" applyBorder="1" applyFont="1">
      <alignment shrinkToFit="0" vertical="center" wrapText="0"/>
    </xf>
    <xf borderId="6" fillId="0" fontId="12" numFmtId="0" xfId="0" applyAlignment="1" applyBorder="1" applyFont="1">
      <alignment shrinkToFit="0" vertical="center" wrapText="1"/>
    </xf>
    <xf borderId="6" fillId="0" fontId="12" numFmtId="0" xfId="0" applyAlignment="1" applyBorder="1" applyFont="1">
      <alignment horizontal="center" shrinkToFit="0" vertical="center" wrapText="0"/>
    </xf>
    <xf borderId="6" fillId="0" fontId="12" numFmtId="164" xfId="0" applyAlignment="1" applyBorder="1" applyFont="1" applyNumberFormat="1">
      <alignment horizontal="center" shrinkToFit="0" vertical="center" wrapText="0"/>
    </xf>
    <xf borderId="6" fillId="0" fontId="12" numFmtId="9" xfId="0" applyAlignment="1" applyBorder="1" applyFont="1" applyNumberFormat="1">
      <alignment horizontal="center" shrinkToFit="0" vertical="center" wrapText="0"/>
    </xf>
    <xf borderId="6" fillId="0" fontId="0" numFmtId="2" xfId="0" applyAlignment="1" applyBorder="1" applyFont="1" applyNumberFormat="1">
      <alignment horizontal="center" shrinkToFit="0" vertical="center" wrapText="0"/>
    </xf>
    <xf borderId="0" fillId="0" fontId="0" numFmtId="0" xfId="0" applyAlignment="1" applyFont="1">
      <alignment shrinkToFit="0" vertical="center" wrapText="0"/>
    </xf>
    <xf borderId="0" fillId="0" fontId="11" numFmtId="0" xfId="0" applyAlignment="1" applyFont="1">
      <alignment shrinkToFit="0" vertical="center" wrapText="0"/>
    </xf>
    <xf borderId="0" fillId="0" fontId="12" numFmtId="0" xfId="0" applyAlignment="1" applyFont="1">
      <alignment shrinkToFit="0" vertical="center" wrapText="0"/>
    </xf>
    <xf borderId="0" fillId="0" fontId="12" numFmtId="0" xfId="0" applyAlignment="1" applyFont="1">
      <alignment horizontal="center" shrinkToFit="0" vertical="center" wrapText="0"/>
    </xf>
    <xf borderId="0" fillId="0" fontId="12" numFmtId="164" xfId="0" applyAlignment="1" applyFont="1" applyNumberFormat="1">
      <alignment horizontal="center" shrinkToFit="0" vertical="center" wrapText="0"/>
    </xf>
    <xf borderId="0" fillId="0" fontId="12" numFmtId="9" xfId="0" applyAlignment="1" applyFont="1" applyNumberFormat="1">
      <alignment horizontal="center" shrinkToFit="0" vertical="center" wrapText="0"/>
    </xf>
    <xf borderId="0" fillId="0" fontId="0" numFmtId="2" xfId="0" applyAlignment="1" applyFont="1" applyNumberFormat="1">
      <alignment horizontal="center" shrinkToFit="0" vertical="center" wrapText="0"/>
    </xf>
    <xf borderId="6" fillId="0" fontId="12" numFmtId="0" xfId="0" applyAlignment="1" applyBorder="1" applyFont="1">
      <alignment shrinkToFit="0" vertical="center" wrapText="0"/>
    </xf>
    <xf borderId="7" fillId="0" fontId="8" numFmtId="0" xfId="0" applyAlignment="1" applyBorder="1" applyFont="1">
      <alignment horizontal="center" shrinkToFit="0" vertical="center" wrapText="0"/>
    </xf>
    <xf borderId="8" fillId="0" fontId="11" numFmtId="0" xfId="0" applyAlignment="1" applyBorder="1" applyFont="1">
      <alignment shrinkToFit="0" vertical="center" wrapText="0"/>
    </xf>
    <xf borderId="8" fillId="0" fontId="12" numFmtId="0" xfId="0" applyAlignment="1" applyBorder="1" applyFont="1">
      <alignment shrinkToFit="0" vertical="center" wrapText="0"/>
    </xf>
    <xf borderId="8" fillId="0" fontId="12" numFmtId="0" xfId="0" applyAlignment="1" applyBorder="1" applyFont="1">
      <alignment horizontal="center" shrinkToFit="0" vertical="center" wrapText="0"/>
    </xf>
    <xf borderId="8" fillId="0" fontId="12" numFmtId="164" xfId="0" applyAlignment="1" applyBorder="1" applyFont="1" applyNumberFormat="1">
      <alignment horizontal="center" shrinkToFit="0" vertical="center" wrapText="0"/>
    </xf>
    <xf borderId="8" fillId="0" fontId="12" numFmtId="9" xfId="0" applyAlignment="1" applyBorder="1" applyFont="1" applyNumberFormat="1">
      <alignment horizontal="center" shrinkToFit="0" vertical="center" wrapText="0"/>
    </xf>
    <xf borderId="8" fillId="0" fontId="0" numFmtId="2" xfId="0" applyAlignment="1" applyBorder="1" applyFont="1" applyNumberFormat="1">
      <alignment horizontal="center" shrinkToFit="0" vertical="center" wrapText="0"/>
    </xf>
    <xf borderId="0" fillId="0" fontId="12" numFmtId="0" xfId="0" applyAlignment="1" applyFont="1">
      <alignment horizontal="center" shrinkToFit="0" wrapText="0"/>
    </xf>
    <xf borderId="0" fillId="0" fontId="12" numFmtId="164" xfId="0" applyAlignment="1" applyFont="1" applyNumberFormat="1">
      <alignment horizontal="center" shrinkToFit="0" wrapText="0"/>
    </xf>
    <xf borderId="0" fillId="0" fontId="12" numFmtId="9" xfId="0" applyAlignment="1" applyFont="1" applyNumberFormat="1">
      <alignment horizontal="center" shrinkToFit="0" wrapText="0"/>
    </xf>
    <xf borderId="0" fillId="0" fontId="0" numFmtId="2" xfId="0" applyAlignment="1" applyFont="1" applyNumberFormat="1">
      <alignment horizontal="center" shrinkToFit="0" wrapText="0"/>
    </xf>
    <xf borderId="0" fillId="0" fontId="8" numFmtId="0" xfId="0" applyAlignment="1" applyFont="1">
      <alignment horizontal="center" shrinkToFit="0" vertical="center" wrapText="0"/>
    </xf>
    <xf borderId="5" fillId="0" fontId="8" numFmtId="0" xfId="0" applyAlignment="1" applyBorder="1" applyFont="1">
      <alignment horizontal="center" readingOrder="0" shrinkToFit="0" vertical="center" wrapText="0"/>
    </xf>
    <xf borderId="9" fillId="0" fontId="8" numFmtId="0" xfId="0" applyAlignment="1" applyBorder="1" applyFont="1">
      <alignment horizontal="center" shrinkToFit="0" vertical="center" wrapText="0"/>
    </xf>
    <xf borderId="10" fillId="0" fontId="11" numFmtId="0" xfId="0" applyAlignment="1" applyBorder="1" applyFont="1">
      <alignment shrinkToFit="0" vertical="center" wrapText="0"/>
    </xf>
    <xf borderId="10" fillId="0" fontId="12" numFmtId="0" xfId="0" applyAlignment="1" applyBorder="1" applyFont="1">
      <alignment shrinkToFit="0" vertical="center" wrapText="0"/>
    </xf>
    <xf borderId="10" fillId="0" fontId="12" numFmtId="0" xfId="0" applyAlignment="1" applyBorder="1" applyFont="1">
      <alignment horizontal="center" shrinkToFit="0" vertical="center" wrapText="0"/>
    </xf>
    <xf borderId="10" fillId="0" fontId="12" numFmtId="164" xfId="0" applyAlignment="1" applyBorder="1" applyFont="1" applyNumberFormat="1">
      <alignment horizontal="center" shrinkToFit="0" vertical="center" wrapText="0"/>
    </xf>
    <xf borderId="10" fillId="0" fontId="12" numFmtId="9" xfId="0" applyAlignment="1" applyBorder="1" applyFont="1" applyNumberFormat="1">
      <alignment horizontal="center" shrinkToFit="0" vertical="center" wrapText="0"/>
    </xf>
    <xf borderId="10" fillId="0" fontId="0" numFmtId="2" xfId="0" applyAlignment="1" applyBorder="1" applyFont="1" applyNumberFormat="1">
      <alignment horizontal="center" shrinkToFit="0" vertical="center" wrapText="0"/>
    </xf>
    <xf borderId="11" fillId="0" fontId="2" numFmtId="0" xfId="0" applyAlignment="1" applyBorder="1" applyFont="1">
      <alignment horizontal="right" shrinkToFit="0" wrapText="0"/>
    </xf>
    <xf borderId="11" fillId="0" fontId="3" numFmtId="0" xfId="0" applyBorder="1" applyFont="1"/>
    <xf borderId="11" fillId="0" fontId="2" numFmtId="164" xfId="0" applyAlignment="1" applyBorder="1" applyFont="1" applyNumberFormat="1">
      <alignment horizontal="center" shrinkToFit="0" wrapText="0"/>
    </xf>
    <xf borderId="11" fillId="0" fontId="2" numFmtId="0" xfId="0" applyAlignment="1" applyBorder="1" applyFont="1">
      <alignment shrinkToFit="0" wrapText="0"/>
    </xf>
    <xf borderId="0" fillId="0" fontId="0" numFmtId="0" xfId="0" applyAlignment="1" applyFont="1">
      <alignment horizontal="center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38100</xdr:colOff>
      <xdr:row>0</xdr:row>
      <xdr:rowOff>57150</xdr:rowOff>
    </xdr:from>
    <xdr:to>
      <xdr:col>2</xdr:col>
      <xdr:colOff>619125</xdr:colOff>
      <xdr:row>0</xdr:row>
      <xdr:rowOff>638175</xdr:rowOff>
    </xdr:to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1276350" cy="581025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8.0"/>
    <col customWidth="1" min="2" max="2" width="1.13"/>
    <col customWidth="1" min="3" max="3" width="23.25"/>
    <col customWidth="1" min="4" max="4" width="7.0"/>
    <col customWidth="1" min="5" max="6" width="8.63"/>
    <col customWidth="1" min="7" max="7" width="19.25"/>
    <col customWidth="1" min="8" max="8" width="25.13"/>
    <col customWidth="1" min="9" max="9" width="7.0"/>
    <col customWidth="1" min="10" max="19" width="6.63"/>
    <col customWidth="1" min="20" max="26" width="11.0"/>
  </cols>
  <sheetData>
    <row r="1" ht="60.0" customHeight="1">
      <c r="A1" s="1"/>
      <c r="D1" s="2" t="s">
        <v>0</v>
      </c>
      <c r="E1" s="3"/>
      <c r="F1" s="3"/>
      <c r="G1" s="3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ht="18.75" customHeight="1">
      <c r="A2" s="6" t="s">
        <v>1</v>
      </c>
      <c r="B2" s="7" t="str">
        <f>HYPERLINK("http://www.alliedhpi.com","www.alliedhpi.com")</f>
        <v>www.alliedhpi.com</v>
      </c>
      <c r="C2" s="8"/>
      <c r="D2" s="8"/>
      <c r="E2" s="8"/>
      <c r="F2" s="8"/>
      <c r="G2" s="8"/>
      <c r="H2" s="8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>
      <c r="A3" s="9" t="s">
        <v>2</v>
      </c>
      <c r="B3" s="9"/>
      <c r="C3" s="10" t="s">
        <v>3</v>
      </c>
      <c r="D3" s="9" t="s">
        <v>4</v>
      </c>
      <c r="E3" s="11" t="s">
        <v>5</v>
      </c>
      <c r="F3" s="12" t="s">
        <v>6</v>
      </c>
      <c r="G3" s="13" t="s">
        <v>7</v>
      </c>
      <c r="H3" s="14" t="s">
        <v>8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ht="26.25" customHeight="1">
      <c r="A4" s="15"/>
      <c r="B4" s="16" t="s">
        <v>9</v>
      </c>
      <c r="D4" s="1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>
      <c r="A5" s="18">
        <v>1.0</v>
      </c>
      <c r="B5" s="19"/>
      <c r="C5" s="20" t="s">
        <v>10</v>
      </c>
      <c r="D5" s="21" t="s">
        <v>11</v>
      </c>
      <c r="E5" s="22">
        <v>4.0</v>
      </c>
      <c r="F5" s="23">
        <v>1.0</v>
      </c>
      <c r="G5" s="24">
        <f t="shared" ref="G5:G13" si="1">E5*F5*A5</f>
        <v>4</v>
      </c>
      <c r="H5" s="24">
        <f>G5</f>
        <v>4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>
      <c r="A6" s="18">
        <v>1.0</v>
      </c>
      <c r="B6" s="26"/>
      <c r="C6" s="27" t="s">
        <v>12</v>
      </c>
      <c r="D6" s="28" t="s">
        <v>11</v>
      </c>
      <c r="E6" s="29">
        <v>3.5</v>
      </c>
      <c r="F6" s="30">
        <v>1.0</v>
      </c>
      <c r="G6" s="31">
        <f t="shared" si="1"/>
        <v>3.5</v>
      </c>
      <c r="H6" s="31">
        <f t="shared" ref="H6:H13" si="2">H5+G6</f>
        <v>7.5</v>
      </c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>
      <c r="A7" s="18">
        <v>1.0</v>
      </c>
      <c r="B7" s="19"/>
      <c r="C7" s="32" t="s">
        <v>13</v>
      </c>
      <c r="D7" s="21" t="s">
        <v>11</v>
      </c>
      <c r="E7" s="22">
        <v>2.0</v>
      </c>
      <c r="F7" s="23">
        <v>1.0</v>
      </c>
      <c r="G7" s="24">
        <f t="shared" si="1"/>
        <v>2</v>
      </c>
      <c r="H7" s="24">
        <f t="shared" si="2"/>
        <v>9.5</v>
      </c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</row>
    <row r="8">
      <c r="A8" s="18">
        <v>1.0</v>
      </c>
      <c r="B8" s="26"/>
      <c r="C8" s="27" t="s">
        <v>14</v>
      </c>
      <c r="D8" s="28" t="s">
        <v>11</v>
      </c>
      <c r="E8" s="29">
        <v>1.0</v>
      </c>
      <c r="F8" s="30">
        <v>1.0</v>
      </c>
      <c r="G8" s="31">
        <f t="shared" si="1"/>
        <v>1</v>
      </c>
      <c r="H8" s="31">
        <f t="shared" si="2"/>
        <v>10.5</v>
      </c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</row>
    <row r="9">
      <c r="A9" s="18">
        <v>1.0</v>
      </c>
      <c r="B9" s="19"/>
      <c r="C9" s="32" t="s">
        <v>15</v>
      </c>
      <c r="D9" s="21" t="s">
        <v>11</v>
      </c>
      <c r="E9" s="22">
        <v>3.0</v>
      </c>
      <c r="F9" s="23">
        <v>1.0</v>
      </c>
      <c r="G9" s="24">
        <f t="shared" si="1"/>
        <v>3</v>
      </c>
      <c r="H9" s="24">
        <f t="shared" si="2"/>
        <v>13.5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>
      <c r="A10" s="18">
        <v>1.0</v>
      </c>
      <c r="B10" s="26"/>
      <c r="C10" s="27" t="s">
        <v>16</v>
      </c>
      <c r="D10" s="28" t="s">
        <v>11</v>
      </c>
      <c r="E10" s="29">
        <v>1.0</v>
      </c>
      <c r="F10" s="30">
        <v>0.5</v>
      </c>
      <c r="G10" s="31">
        <f t="shared" si="1"/>
        <v>0.5</v>
      </c>
      <c r="H10" s="31">
        <f t="shared" si="2"/>
        <v>14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>
      <c r="A11" s="18">
        <v>1.0</v>
      </c>
      <c r="B11" s="19"/>
      <c r="C11" s="32" t="s">
        <v>17</v>
      </c>
      <c r="D11" s="21" t="s">
        <v>11</v>
      </c>
      <c r="E11" s="22">
        <v>1.0</v>
      </c>
      <c r="F11" s="23">
        <v>0.5</v>
      </c>
      <c r="G11" s="24">
        <f t="shared" si="1"/>
        <v>0.5</v>
      </c>
      <c r="H11" s="24">
        <f t="shared" si="2"/>
        <v>14.5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>
      <c r="A12" s="18">
        <v>1.0</v>
      </c>
      <c r="B12" s="26"/>
      <c r="C12" s="27" t="s">
        <v>18</v>
      </c>
      <c r="D12" s="28" t="s">
        <v>11</v>
      </c>
      <c r="E12" s="29">
        <v>1.0</v>
      </c>
      <c r="F12" s="30">
        <v>0.5</v>
      </c>
      <c r="G12" s="31">
        <f t="shared" si="1"/>
        <v>0.5</v>
      </c>
      <c r="H12" s="31">
        <f t="shared" si="2"/>
        <v>15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</row>
    <row r="13">
      <c r="A13" s="33">
        <v>1.0</v>
      </c>
      <c r="B13" s="34"/>
      <c r="C13" s="35" t="s">
        <v>19</v>
      </c>
      <c r="D13" s="36" t="s">
        <v>11</v>
      </c>
      <c r="E13" s="37">
        <v>1.0</v>
      </c>
      <c r="F13" s="38">
        <v>1.0</v>
      </c>
      <c r="G13" s="39">
        <f t="shared" si="1"/>
        <v>1</v>
      </c>
      <c r="H13" s="39">
        <f t="shared" si="2"/>
        <v>16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ht="26.25" customHeight="1">
      <c r="A14" s="15"/>
      <c r="B14" s="16" t="s">
        <v>20</v>
      </c>
      <c r="D14" s="40"/>
      <c r="E14" s="41"/>
      <c r="F14" s="42"/>
      <c r="G14" s="43"/>
      <c r="H14" s="43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>
      <c r="A15" s="18">
        <v>1.0</v>
      </c>
      <c r="B15" s="19"/>
      <c r="C15" s="32" t="s">
        <v>21</v>
      </c>
      <c r="D15" s="21" t="s">
        <v>22</v>
      </c>
      <c r="E15" s="22">
        <v>1.5</v>
      </c>
      <c r="F15" s="23">
        <v>0.5</v>
      </c>
      <c r="G15" s="24">
        <f t="shared" ref="G15:G20" si="3">E15*F15*A15</f>
        <v>0.75</v>
      </c>
      <c r="H15" s="24">
        <f>H13+G15</f>
        <v>16.75</v>
      </c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</row>
    <row r="16">
      <c r="A16" s="18">
        <v>1.0</v>
      </c>
      <c r="B16" s="26"/>
      <c r="C16" s="27" t="s">
        <v>23</v>
      </c>
      <c r="D16" s="28" t="s">
        <v>22</v>
      </c>
      <c r="E16" s="29">
        <v>1.0</v>
      </c>
      <c r="F16" s="30">
        <v>0.1</v>
      </c>
      <c r="G16" s="31">
        <f t="shared" si="3"/>
        <v>0.1</v>
      </c>
      <c r="H16" s="31">
        <f t="shared" ref="H16:H20" si="4">H15+G16</f>
        <v>16.85</v>
      </c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>
      <c r="A17" s="18">
        <v>1.0</v>
      </c>
      <c r="B17" s="19"/>
      <c r="C17" s="32" t="s">
        <v>24</v>
      </c>
      <c r="D17" s="21" t="s">
        <v>22</v>
      </c>
      <c r="E17" s="22">
        <v>2.0</v>
      </c>
      <c r="F17" s="23">
        <v>0.75</v>
      </c>
      <c r="G17" s="24">
        <f t="shared" si="3"/>
        <v>1.5</v>
      </c>
      <c r="H17" s="24">
        <f t="shared" si="4"/>
        <v>18.35</v>
      </c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</row>
    <row r="18">
      <c r="A18" s="18">
        <v>1.0</v>
      </c>
      <c r="B18" s="26"/>
      <c r="C18" s="27" t="s">
        <v>25</v>
      </c>
      <c r="D18" s="28" t="s">
        <v>22</v>
      </c>
      <c r="E18" s="29">
        <v>1.0</v>
      </c>
      <c r="F18" s="30">
        <v>0.5</v>
      </c>
      <c r="G18" s="31">
        <f t="shared" si="3"/>
        <v>0.5</v>
      </c>
      <c r="H18" s="31">
        <f t="shared" si="4"/>
        <v>18.85</v>
      </c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</row>
    <row r="19">
      <c r="A19" s="18">
        <v>1.0</v>
      </c>
      <c r="B19" s="19"/>
      <c r="C19" s="32" t="s">
        <v>26</v>
      </c>
      <c r="D19" s="21" t="s">
        <v>22</v>
      </c>
      <c r="E19" s="22">
        <v>1.0</v>
      </c>
      <c r="F19" s="23">
        <v>0.5</v>
      </c>
      <c r="G19" s="24">
        <f t="shared" si="3"/>
        <v>0.5</v>
      </c>
      <c r="H19" s="24">
        <f t="shared" si="4"/>
        <v>19.35</v>
      </c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</row>
    <row r="20">
      <c r="A20" s="33">
        <v>1.0</v>
      </c>
      <c r="B20" s="34"/>
      <c r="C20" s="35" t="s">
        <v>27</v>
      </c>
      <c r="D20" s="36" t="s">
        <v>22</v>
      </c>
      <c r="E20" s="37">
        <v>1.0</v>
      </c>
      <c r="F20" s="38">
        <v>1.0</v>
      </c>
      <c r="G20" s="39">
        <f t="shared" si="3"/>
        <v>1</v>
      </c>
      <c r="H20" s="39">
        <f t="shared" si="4"/>
        <v>20.35</v>
      </c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</row>
    <row r="21" ht="26.25" customHeight="1">
      <c r="A21" s="44"/>
      <c r="B21" s="16" t="s">
        <v>28</v>
      </c>
      <c r="D21" s="28"/>
      <c r="E21" s="29"/>
      <c r="F21" s="30"/>
      <c r="G21" s="31"/>
      <c r="H21" s="31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</row>
    <row r="22">
      <c r="A22" s="18">
        <v>1.0</v>
      </c>
      <c r="B22" s="19"/>
      <c r="C22" s="32" t="s">
        <v>29</v>
      </c>
      <c r="D22" s="21" t="s">
        <v>30</v>
      </c>
      <c r="E22" s="22">
        <v>1.0</v>
      </c>
      <c r="F22" s="23">
        <v>0.1</v>
      </c>
      <c r="G22" s="24">
        <f t="shared" ref="G22:G27" si="5">E22*F22*A22</f>
        <v>0.1</v>
      </c>
      <c r="H22" s="24">
        <f>H20+G22</f>
        <v>20.45</v>
      </c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</row>
    <row r="23">
      <c r="A23" s="18">
        <v>1.0</v>
      </c>
      <c r="B23" s="26"/>
      <c r="C23" s="27" t="s">
        <v>31</v>
      </c>
      <c r="D23" s="28" t="s">
        <v>22</v>
      </c>
      <c r="E23" s="29">
        <v>1.0</v>
      </c>
      <c r="F23" s="30">
        <v>0.2</v>
      </c>
      <c r="G23" s="31">
        <f t="shared" si="5"/>
        <v>0.2</v>
      </c>
      <c r="H23" s="31">
        <f t="shared" ref="H23:H27" si="6">H22+G23</f>
        <v>20.65</v>
      </c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4">
      <c r="A24" s="18">
        <v>1.0</v>
      </c>
      <c r="B24" s="19"/>
      <c r="C24" s="32" t="s">
        <v>32</v>
      </c>
      <c r="D24" s="21" t="s">
        <v>22</v>
      </c>
      <c r="E24" s="22">
        <v>1.0</v>
      </c>
      <c r="F24" s="23">
        <v>0.1</v>
      </c>
      <c r="G24" s="24">
        <f t="shared" si="5"/>
        <v>0.1</v>
      </c>
      <c r="H24" s="24">
        <f t="shared" si="6"/>
        <v>20.75</v>
      </c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>
      <c r="A25" s="18">
        <v>1.0</v>
      </c>
      <c r="B25" s="26"/>
      <c r="C25" s="27" t="s">
        <v>33</v>
      </c>
      <c r="D25" s="28" t="s">
        <v>22</v>
      </c>
      <c r="E25" s="29">
        <v>1.5</v>
      </c>
      <c r="F25" s="30">
        <v>0.15</v>
      </c>
      <c r="G25" s="31">
        <f t="shared" si="5"/>
        <v>0.225</v>
      </c>
      <c r="H25" s="31">
        <f t="shared" si="6"/>
        <v>20.975</v>
      </c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</row>
    <row r="26">
      <c r="A26" s="18">
        <v>1.0</v>
      </c>
      <c r="B26" s="19"/>
      <c r="C26" s="32" t="s">
        <v>34</v>
      </c>
      <c r="D26" s="21" t="s">
        <v>22</v>
      </c>
      <c r="E26" s="22">
        <v>1.0</v>
      </c>
      <c r="F26" s="23">
        <v>0.1</v>
      </c>
      <c r="G26" s="24">
        <f t="shared" si="5"/>
        <v>0.1</v>
      </c>
      <c r="H26" s="24">
        <f t="shared" si="6"/>
        <v>21.075</v>
      </c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</row>
    <row r="27">
      <c r="A27" s="33">
        <v>1.0</v>
      </c>
      <c r="B27" s="34"/>
      <c r="C27" s="35" t="s">
        <v>35</v>
      </c>
      <c r="D27" s="36" t="s">
        <v>11</v>
      </c>
      <c r="E27" s="37">
        <v>1.0</v>
      </c>
      <c r="F27" s="38">
        <v>0.1</v>
      </c>
      <c r="G27" s="39">
        <f t="shared" si="5"/>
        <v>0.1</v>
      </c>
      <c r="H27" s="39">
        <f t="shared" si="6"/>
        <v>21.175</v>
      </c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</row>
    <row r="28" ht="26.25" customHeight="1">
      <c r="A28" s="44"/>
      <c r="B28" s="16" t="s">
        <v>36</v>
      </c>
      <c r="D28" s="28"/>
      <c r="E28" s="29"/>
      <c r="F28" s="30"/>
      <c r="G28" s="31"/>
      <c r="H28" s="31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</row>
    <row r="29">
      <c r="A29" s="45">
        <v>1.0</v>
      </c>
      <c r="B29" s="19"/>
      <c r="C29" s="32" t="s">
        <v>37</v>
      </c>
      <c r="D29" s="21" t="s">
        <v>30</v>
      </c>
      <c r="E29" s="22">
        <v>2.0</v>
      </c>
      <c r="F29" s="23">
        <v>0.1</v>
      </c>
      <c r="G29" s="24">
        <f t="shared" ref="G29:G31" si="7">E29*F29*A29</f>
        <v>0.2</v>
      </c>
      <c r="H29" s="24">
        <f>H27+G29</f>
        <v>21.375</v>
      </c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</row>
    <row r="30">
      <c r="A30" s="18">
        <v>1.0</v>
      </c>
      <c r="B30" s="26"/>
      <c r="C30" s="27" t="s">
        <v>38</v>
      </c>
      <c r="D30" s="28" t="s">
        <v>30</v>
      </c>
      <c r="E30" s="29">
        <v>1.5</v>
      </c>
      <c r="F30" s="30">
        <v>0.1</v>
      </c>
      <c r="G30" s="31">
        <f t="shared" si="7"/>
        <v>0.15</v>
      </c>
      <c r="H30" s="31">
        <f t="shared" ref="H30:H31" si="8">H29+G30</f>
        <v>21.525</v>
      </c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</row>
    <row r="31">
      <c r="A31" s="46">
        <v>1.0</v>
      </c>
      <c r="B31" s="47"/>
      <c r="C31" s="48" t="s">
        <v>39</v>
      </c>
      <c r="D31" s="49" t="s">
        <v>30</v>
      </c>
      <c r="E31" s="50">
        <v>1.0</v>
      </c>
      <c r="F31" s="51">
        <v>0.1</v>
      </c>
      <c r="G31" s="52">
        <f t="shared" si="7"/>
        <v>0.1</v>
      </c>
      <c r="H31" s="52">
        <f t="shared" si="8"/>
        <v>21.625</v>
      </c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</row>
    <row r="32" ht="26.25" customHeight="1">
      <c r="A32" s="53" t="s">
        <v>40</v>
      </c>
      <c r="B32" s="54"/>
      <c r="C32" s="54"/>
      <c r="D32" s="54"/>
      <c r="E32" s="54"/>
      <c r="F32" s="54"/>
      <c r="G32" s="54"/>
      <c r="H32" s="55">
        <f>SUM(G5:G31)</f>
        <v>21.625</v>
      </c>
      <c r="I32" s="56" t="s">
        <v>7</v>
      </c>
      <c r="J32" s="5"/>
      <c r="K32" s="5"/>
      <c r="L32" s="5"/>
      <c r="M32" s="5"/>
      <c r="N32" s="5"/>
      <c r="O32" s="5"/>
      <c r="P32" s="5"/>
      <c r="Q32" s="5"/>
      <c r="R32" s="5"/>
      <c r="S32" s="5"/>
    </row>
    <row r="33">
      <c r="A33" s="5"/>
      <c r="B33" s="5"/>
      <c r="C33" s="5"/>
      <c r="D33" s="57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</sheetData>
  <mergeCells count="8">
    <mergeCell ref="B2:H2"/>
    <mergeCell ref="A1:C1"/>
    <mergeCell ref="D1:H1"/>
    <mergeCell ref="B14:C14"/>
    <mergeCell ref="B4:C4"/>
    <mergeCell ref="B21:C21"/>
    <mergeCell ref="B28:C28"/>
    <mergeCell ref="A32:G32"/>
  </mergeCells>
  <drawing r:id="rId1"/>
</worksheet>
</file>